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1\Desktop\"/>
    </mc:Choice>
  </mc:AlternateContent>
  <bookViews>
    <workbookView xWindow="0" yWindow="0" windowWidth="23040" windowHeight="918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1" i="1"/>
  <c r="C23" i="1"/>
  <c r="B21" i="1"/>
  <c r="C18" i="1" s="1"/>
  <c r="B20" i="1"/>
  <c r="B19" i="1"/>
  <c r="D16" i="1"/>
  <c r="B16" i="1"/>
  <c r="V15" i="1"/>
  <c r="V18" i="1" s="1"/>
  <c r="Q15" i="1"/>
  <c r="Q18" i="1" s="1"/>
  <c r="M15" i="1"/>
  <c r="M18" i="1" s="1"/>
  <c r="B15" i="1"/>
  <c r="V14" i="1"/>
  <c r="T14" i="1"/>
  <c r="T15" i="1" s="1"/>
  <c r="T18" i="1" s="1"/>
  <c r="S14" i="1"/>
  <c r="S15" i="1" s="1"/>
  <c r="S18" i="1" s="1"/>
  <c r="R14" i="1"/>
  <c r="R15" i="1" s="1"/>
  <c r="R18" i="1" s="1"/>
  <c r="Q14" i="1"/>
  <c r="P14" i="1"/>
  <c r="P15" i="1" s="1"/>
  <c r="P18" i="1" s="1"/>
  <c r="O14" i="1"/>
  <c r="O15" i="1" s="1"/>
  <c r="O18" i="1" s="1"/>
  <c r="N14" i="1"/>
  <c r="N15" i="1" s="1"/>
  <c r="N18" i="1" s="1"/>
  <c r="M14" i="1"/>
  <c r="D14" i="1"/>
  <c r="B14" i="1"/>
  <c r="C13" i="1" s="1"/>
  <c r="B11" i="1"/>
  <c r="V4" i="1"/>
  <c r="V7" i="1" s="1"/>
  <c r="T4" i="1"/>
  <c r="T7" i="1" s="1"/>
  <c r="S4" i="1"/>
  <c r="S7" i="1" s="1"/>
  <c r="R4" i="1"/>
  <c r="R7" i="1" s="1"/>
  <c r="Q4" i="1"/>
  <c r="Q7" i="1" s="1"/>
  <c r="P4" i="1"/>
  <c r="P7" i="1" s="1"/>
  <c r="O4" i="1"/>
  <c r="O7" i="1" s="1"/>
  <c r="N4" i="1"/>
  <c r="N7" i="1" s="1"/>
  <c r="M4" i="1"/>
  <c r="M7" i="1" s="1"/>
  <c r="C2" i="1"/>
  <c r="I4" i="1" l="1"/>
  <c r="P9" i="1" s="1"/>
  <c r="V20" i="1" l="1"/>
  <c r="N9" i="1"/>
  <c r="P20" i="1"/>
  <c r="M20" i="1"/>
  <c r="Q9" i="1"/>
  <c r="T20" i="1"/>
  <c r="V9" i="1"/>
  <c r="O9" i="1"/>
  <c r="S9" i="1"/>
  <c r="S20" i="1"/>
  <c r="T9" i="1"/>
  <c r="R9" i="1"/>
  <c r="N20" i="1"/>
  <c r="M9" i="1"/>
  <c r="Q20" i="1"/>
  <c r="R20" i="1"/>
  <c r="O20" i="1"/>
</calcChain>
</file>

<file path=xl/sharedStrings.xml><?xml version="1.0" encoding="utf-8"?>
<sst xmlns="http://schemas.openxmlformats.org/spreadsheetml/2006/main" count="41" uniqueCount="37">
  <si>
    <t>Taru hind</t>
  </si>
  <si>
    <t>pere</t>
  </si>
  <si>
    <t>aasta kulu</t>
  </si>
  <si>
    <t>põhi</t>
  </si>
  <si>
    <t>meetootlus</t>
  </si>
  <si>
    <t>katus</t>
  </si>
  <si>
    <t>korpus</t>
  </si>
  <si>
    <t>raamid</t>
  </si>
  <si>
    <t>mee hulgihind</t>
  </si>
  <si>
    <t>emalahutusvõre</t>
  </si>
  <si>
    <t>amort</t>
  </si>
  <si>
    <t>talvekast</t>
  </si>
  <si>
    <t>aastat</t>
  </si>
  <si>
    <t>Kasum:</t>
  </si>
  <si>
    <t>Kokku</t>
  </si>
  <si>
    <t>Tööjõud</t>
  </si>
  <si>
    <t>Mesinik</t>
  </si>
  <si>
    <t>kätte</t>
  </si>
  <si>
    <t>MINA</t>
  </si>
  <si>
    <t>KOKKUHOID</t>
  </si>
  <si>
    <t>Abiline</t>
  </si>
  <si>
    <t>Vurritajad</t>
  </si>
  <si>
    <t>mee hind</t>
  </si>
  <si>
    <t>Auto</t>
  </si>
  <si>
    <t>Liising/remont</t>
  </si>
  <si>
    <t>Tagavara masin</t>
  </si>
  <si>
    <t>küte</t>
  </si>
  <si>
    <t>Hooned</t>
  </si>
  <si>
    <t>Vurritusruum</t>
  </si>
  <si>
    <t>soendusruum</t>
  </si>
  <si>
    <t>ladu</t>
  </si>
  <si>
    <t>meeladu</t>
  </si>
  <si>
    <t>Vurritus</t>
  </si>
  <si>
    <t>Liin</t>
  </si>
  <si>
    <t>lisakulud</t>
  </si>
  <si>
    <t>elekter</t>
  </si>
  <si>
    <t>jamad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</si>
</sst>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2"/>
      <color theme="1"/>
      <name val="Arial"/>
      <family val="2"/>
      <charset val="186"/>
    </font>
    <font>
      <b/>
      <u/>
      <sz val="12"/>
      <name val="Arial"/>
      <charset val="186"/>
    </font>
    <font>
      <b/>
      <u/>
      <sz val="10"/>
      <name val="Arial"/>
      <charset val="186"/>
    </font>
    <font>
      <b/>
      <sz val="10"/>
      <name val="Arial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Fill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/>
    <xf numFmtId="164" fontId="0" fillId="0" borderId="0" xfId="0" applyNumberFormat="1" applyFill="1"/>
    <xf numFmtId="0" fontId="3" fillId="0" borderId="13" xfId="0" applyFont="1" applyBorder="1"/>
    <xf numFmtId="0" fontId="3" fillId="0" borderId="0" xfId="0" applyNumberFormat="1" applyFont="1" applyFill="1" applyBorder="1"/>
    <xf numFmtId="0" fontId="0" fillId="0" borderId="14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J25" sqref="J25"/>
    </sheetView>
  </sheetViews>
  <sheetFormatPr defaultRowHeight="15" x14ac:dyDescent="0.25"/>
  <sheetData>
    <row r="1" spans="1:22" x14ac:dyDescent="0.25">
      <c r="U1" s="1"/>
    </row>
    <row r="2" spans="1:22" ht="16.2" thickBot="1" x14ac:dyDescent="0.35">
      <c r="A2" s="2" t="s">
        <v>0</v>
      </c>
      <c r="C2" s="3">
        <f>F2*B11</f>
        <v>65850</v>
      </c>
      <c r="F2" s="4">
        <v>300</v>
      </c>
      <c r="G2" t="s">
        <v>1</v>
      </c>
      <c r="I2" t="s">
        <v>2</v>
      </c>
      <c r="U2" s="1"/>
    </row>
    <row r="3" spans="1:22" x14ac:dyDescent="0.25">
      <c r="A3" t="s">
        <v>3</v>
      </c>
      <c r="B3">
        <v>20</v>
      </c>
      <c r="L3" s="5" t="s">
        <v>4</v>
      </c>
      <c r="M3" s="6">
        <v>40</v>
      </c>
      <c r="N3" s="7">
        <v>50</v>
      </c>
      <c r="O3" s="7">
        <v>60</v>
      </c>
      <c r="P3" s="7">
        <v>70</v>
      </c>
      <c r="Q3" s="7">
        <v>80</v>
      </c>
      <c r="R3" s="7">
        <v>90</v>
      </c>
      <c r="S3" s="7">
        <v>100</v>
      </c>
      <c r="T3" s="8">
        <v>110</v>
      </c>
      <c r="U3" s="1"/>
      <c r="V3" s="9">
        <v>130</v>
      </c>
    </row>
    <row r="4" spans="1:22" x14ac:dyDescent="0.25">
      <c r="A4" t="s">
        <v>5</v>
      </c>
      <c r="B4">
        <v>10</v>
      </c>
      <c r="I4">
        <f>C2/H8+C13+C18+C23/H8+C29/H8+C33</f>
        <v>67181</v>
      </c>
      <c r="L4" s="10"/>
      <c r="M4" s="11">
        <f t="shared" ref="M4:T4" si="0">M3*$F$2</f>
        <v>12000</v>
      </c>
      <c r="N4" s="12">
        <f t="shared" si="0"/>
        <v>15000</v>
      </c>
      <c r="O4" s="12">
        <f t="shared" si="0"/>
        <v>18000</v>
      </c>
      <c r="P4" s="12">
        <f t="shared" si="0"/>
        <v>21000</v>
      </c>
      <c r="Q4" s="12">
        <f t="shared" si="0"/>
        <v>24000</v>
      </c>
      <c r="R4" s="12">
        <f t="shared" si="0"/>
        <v>27000</v>
      </c>
      <c r="S4" s="12">
        <f t="shared" si="0"/>
        <v>30000</v>
      </c>
      <c r="T4" s="13">
        <f t="shared" si="0"/>
        <v>33000</v>
      </c>
      <c r="U4" s="1"/>
      <c r="V4" s="10">
        <f>V3*$F$2</f>
        <v>39000</v>
      </c>
    </row>
    <row r="5" spans="1:22" x14ac:dyDescent="0.25">
      <c r="A5" t="s">
        <v>6</v>
      </c>
      <c r="B5">
        <v>80</v>
      </c>
      <c r="C5">
        <v>8</v>
      </c>
      <c r="D5">
        <v>10</v>
      </c>
      <c r="L5" s="10"/>
      <c r="M5" s="11"/>
      <c r="N5" s="12"/>
      <c r="O5" s="12"/>
      <c r="P5" s="12"/>
      <c r="Q5" s="12"/>
      <c r="R5" s="12"/>
      <c r="S5" s="12"/>
      <c r="T5" s="13"/>
      <c r="U5" s="1"/>
      <c r="V5" s="10"/>
    </row>
    <row r="6" spans="1:22" x14ac:dyDescent="0.25">
      <c r="A6" t="s">
        <v>7</v>
      </c>
      <c r="B6">
        <v>88</v>
      </c>
      <c r="C6">
        <v>8</v>
      </c>
      <c r="D6">
        <v>11</v>
      </c>
      <c r="L6" s="10" t="s">
        <v>8</v>
      </c>
      <c r="M6" s="11">
        <v>3.2</v>
      </c>
      <c r="N6" s="12"/>
      <c r="O6" s="12"/>
      <c r="P6" s="12"/>
      <c r="Q6" s="12"/>
      <c r="R6" s="12"/>
      <c r="S6" s="12"/>
      <c r="T6" s="13"/>
      <c r="U6" s="1"/>
      <c r="V6" s="10"/>
    </row>
    <row r="7" spans="1:22" x14ac:dyDescent="0.25">
      <c r="A7" t="s">
        <v>9</v>
      </c>
      <c r="B7">
        <v>3.5</v>
      </c>
      <c r="H7" t="s">
        <v>10</v>
      </c>
      <c r="L7" s="10"/>
      <c r="M7" s="11">
        <f t="shared" ref="M7:T7" si="1">M4*$M$6</f>
        <v>38400</v>
      </c>
      <c r="N7" s="12">
        <f t="shared" si="1"/>
        <v>48000</v>
      </c>
      <c r="O7" s="12">
        <f t="shared" si="1"/>
        <v>57600</v>
      </c>
      <c r="P7" s="12">
        <f t="shared" si="1"/>
        <v>67200</v>
      </c>
      <c r="Q7" s="12">
        <f t="shared" si="1"/>
        <v>76800</v>
      </c>
      <c r="R7" s="12">
        <f t="shared" si="1"/>
        <v>86400</v>
      </c>
      <c r="S7" s="12">
        <f t="shared" si="1"/>
        <v>96000</v>
      </c>
      <c r="T7" s="13">
        <f t="shared" si="1"/>
        <v>105600</v>
      </c>
      <c r="U7" s="1"/>
      <c r="V7" s="10">
        <f>V4*$M$6</f>
        <v>124800</v>
      </c>
    </row>
    <row r="8" spans="1:22" x14ac:dyDescent="0.25">
      <c r="A8" t="s">
        <v>11</v>
      </c>
      <c r="B8">
        <v>18</v>
      </c>
      <c r="H8">
        <v>10</v>
      </c>
      <c r="I8" t="s">
        <v>12</v>
      </c>
      <c r="L8" s="10"/>
      <c r="M8" s="11"/>
      <c r="N8" s="12"/>
      <c r="O8" s="12"/>
      <c r="P8" s="12"/>
      <c r="Q8" s="12"/>
      <c r="R8" s="12"/>
      <c r="S8" s="12"/>
      <c r="T8" s="13"/>
      <c r="U8" s="1"/>
      <c r="V8" s="10"/>
    </row>
    <row r="9" spans="1:22" ht="15.6" thickBot="1" x14ac:dyDescent="0.3">
      <c r="L9" s="14" t="s">
        <v>13</v>
      </c>
      <c r="M9" s="15">
        <f t="shared" ref="M9:T9" si="2">M7-$I$4</f>
        <v>-28781</v>
      </c>
      <c r="N9" s="16">
        <f t="shared" si="2"/>
        <v>-19181</v>
      </c>
      <c r="O9" s="16">
        <f t="shared" si="2"/>
        <v>-9581</v>
      </c>
      <c r="P9" s="16">
        <f t="shared" si="2"/>
        <v>19</v>
      </c>
      <c r="Q9" s="16">
        <f t="shared" si="2"/>
        <v>9619</v>
      </c>
      <c r="R9" s="16">
        <f t="shared" si="2"/>
        <v>19219</v>
      </c>
      <c r="S9" s="16">
        <f t="shared" si="2"/>
        <v>28819</v>
      </c>
      <c r="T9" s="17">
        <f t="shared" si="2"/>
        <v>38419</v>
      </c>
      <c r="U9" s="1"/>
      <c r="V9" s="18">
        <f>V7-$I$4</f>
        <v>57619</v>
      </c>
    </row>
    <row r="10" spans="1:22" x14ac:dyDescent="0.25">
      <c r="U10" s="1"/>
    </row>
    <row r="11" spans="1:22" x14ac:dyDescent="0.25">
      <c r="A11" t="s">
        <v>14</v>
      </c>
      <c r="B11">
        <f>SUM(B3:B9)</f>
        <v>219.5</v>
      </c>
      <c r="U11" s="1"/>
    </row>
    <row r="12" spans="1:22" x14ac:dyDescent="0.25">
      <c r="U12" s="1"/>
    </row>
    <row r="13" spans="1:22" ht="16.2" thickBot="1" x14ac:dyDescent="0.35">
      <c r="A13" s="2" t="s">
        <v>15</v>
      </c>
      <c r="C13" s="3">
        <f>SUM(B14:B16)</f>
        <v>35496</v>
      </c>
      <c r="U13" s="1"/>
    </row>
    <row r="14" spans="1:22" x14ac:dyDescent="0.25">
      <c r="A14" t="s">
        <v>16</v>
      </c>
      <c r="B14">
        <f>D14*12*1.7</f>
        <v>24480</v>
      </c>
      <c r="D14" s="19">
        <f>1200</f>
        <v>1200</v>
      </c>
      <c r="E14" t="s">
        <v>17</v>
      </c>
      <c r="F14" s="4" t="s">
        <v>18</v>
      </c>
      <c r="G14" t="s">
        <v>19</v>
      </c>
      <c r="L14" s="5" t="s">
        <v>4</v>
      </c>
      <c r="M14" s="6">
        <f t="shared" ref="M14:T14" si="3">M3</f>
        <v>40</v>
      </c>
      <c r="N14" s="6">
        <f t="shared" si="3"/>
        <v>50</v>
      </c>
      <c r="O14" s="6">
        <f t="shared" si="3"/>
        <v>60</v>
      </c>
      <c r="P14" s="6">
        <f t="shared" si="3"/>
        <v>70</v>
      </c>
      <c r="Q14" s="6">
        <f t="shared" si="3"/>
        <v>80</v>
      </c>
      <c r="R14" s="6">
        <f t="shared" si="3"/>
        <v>90</v>
      </c>
      <c r="S14" s="6">
        <f t="shared" si="3"/>
        <v>100</v>
      </c>
      <c r="T14" s="20">
        <f t="shared" si="3"/>
        <v>110</v>
      </c>
      <c r="U14" s="21"/>
      <c r="V14" s="9">
        <f>V3</f>
        <v>130</v>
      </c>
    </row>
    <row r="15" spans="1:22" x14ac:dyDescent="0.25">
      <c r="A15" t="s">
        <v>20</v>
      </c>
      <c r="B15">
        <f>6*D15*1.7</f>
        <v>8160</v>
      </c>
      <c r="D15">
        <v>800</v>
      </c>
      <c r="E15" t="s">
        <v>17</v>
      </c>
      <c r="L15" s="10"/>
      <c r="M15" s="11">
        <f t="shared" ref="M15:T15" si="4">M14*$F$2</f>
        <v>12000</v>
      </c>
      <c r="N15" s="12">
        <f t="shared" si="4"/>
        <v>15000</v>
      </c>
      <c r="O15" s="12">
        <f t="shared" si="4"/>
        <v>18000</v>
      </c>
      <c r="P15" s="12">
        <f t="shared" si="4"/>
        <v>21000</v>
      </c>
      <c r="Q15" s="12">
        <f t="shared" si="4"/>
        <v>24000</v>
      </c>
      <c r="R15" s="12">
        <f t="shared" si="4"/>
        <v>27000</v>
      </c>
      <c r="S15" s="12">
        <f t="shared" si="4"/>
        <v>30000</v>
      </c>
      <c r="T15" s="13">
        <f t="shared" si="4"/>
        <v>33000</v>
      </c>
      <c r="U15" s="1"/>
      <c r="V15" s="10">
        <f>V14*$F$2</f>
        <v>39000</v>
      </c>
    </row>
    <row r="16" spans="1:22" x14ac:dyDescent="0.25">
      <c r="A16" t="s">
        <v>21</v>
      </c>
      <c r="B16">
        <f>5*8*21*1.7*2</f>
        <v>2856</v>
      </c>
      <c r="D16">
        <f>5*8*21</f>
        <v>840</v>
      </c>
      <c r="L16" s="10"/>
      <c r="M16" s="11"/>
      <c r="N16" s="12"/>
      <c r="O16" s="12"/>
      <c r="P16" s="12"/>
      <c r="Q16" s="12"/>
      <c r="R16" s="12"/>
      <c r="S16" s="12"/>
      <c r="T16" s="13"/>
      <c r="U16" s="1"/>
      <c r="V16" s="10"/>
    </row>
    <row r="17" spans="1:22" x14ac:dyDescent="0.25">
      <c r="L17" s="10" t="s">
        <v>22</v>
      </c>
      <c r="M17" s="11">
        <v>4.5</v>
      </c>
      <c r="N17" s="12"/>
      <c r="O17" s="12"/>
      <c r="P17" s="12"/>
      <c r="Q17" s="12"/>
      <c r="R17" s="12"/>
      <c r="S17" s="12"/>
      <c r="T17" s="13"/>
      <c r="U17" s="1"/>
      <c r="V17" s="10"/>
    </row>
    <row r="18" spans="1:22" ht="15.6" x14ac:dyDescent="0.3">
      <c r="A18" s="2" t="s">
        <v>23</v>
      </c>
      <c r="C18" s="3">
        <f>SUM(B19:B21)</f>
        <v>13200</v>
      </c>
      <c r="L18" s="10"/>
      <c r="M18" s="11">
        <f t="shared" ref="M18:T18" si="5">M15*$M$17</f>
        <v>54000</v>
      </c>
      <c r="N18" s="11">
        <f t="shared" si="5"/>
        <v>67500</v>
      </c>
      <c r="O18" s="11">
        <f t="shared" si="5"/>
        <v>81000</v>
      </c>
      <c r="P18" s="11">
        <f t="shared" si="5"/>
        <v>94500</v>
      </c>
      <c r="Q18" s="11">
        <f t="shared" si="5"/>
        <v>108000</v>
      </c>
      <c r="R18" s="11">
        <f t="shared" si="5"/>
        <v>121500</v>
      </c>
      <c r="S18" s="11">
        <f t="shared" si="5"/>
        <v>135000</v>
      </c>
      <c r="T18" s="22">
        <f t="shared" si="5"/>
        <v>148500</v>
      </c>
      <c r="U18" s="1"/>
      <c r="V18" s="10">
        <f>V15*$M$17</f>
        <v>175500</v>
      </c>
    </row>
    <row r="19" spans="1:22" x14ac:dyDescent="0.25">
      <c r="A19" t="s">
        <v>24</v>
      </c>
      <c r="B19">
        <f>450*12</f>
        <v>5400</v>
      </c>
      <c r="L19" s="10"/>
      <c r="M19" s="11"/>
      <c r="N19" s="12"/>
      <c r="O19" s="12"/>
      <c r="P19" s="12"/>
      <c r="Q19" s="12"/>
      <c r="R19" s="12"/>
      <c r="S19" s="12"/>
      <c r="T19" s="13"/>
      <c r="U19" s="1"/>
      <c r="V19" s="10"/>
    </row>
    <row r="20" spans="1:22" ht="15.6" thickBot="1" x14ac:dyDescent="0.3">
      <c r="A20" t="s">
        <v>25</v>
      </c>
      <c r="B20">
        <f>15000/5</f>
        <v>3000</v>
      </c>
      <c r="L20" s="14" t="s">
        <v>13</v>
      </c>
      <c r="M20" s="15">
        <f t="shared" ref="M20:T20" si="6">M18-$I$4</f>
        <v>-13181</v>
      </c>
      <c r="N20" s="16">
        <f t="shared" si="6"/>
        <v>319</v>
      </c>
      <c r="O20" s="16">
        <f t="shared" si="6"/>
        <v>13819</v>
      </c>
      <c r="P20" s="16">
        <f t="shared" si="6"/>
        <v>27319</v>
      </c>
      <c r="Q20" s="16">
        <f t="shared" si="6"/>
        <v>40819</v>
      </c>
      <c r="R20" s="16">
        <f t="shared" si="6"/>
        <v>54319</v>
      </c>
      <c r="S20" s="16">
        <f t="shared" si="6"/>
        <v>67819</v>
      </c>
      <c r="T20" s="17">
        <f t="shared" si="6"/>
        <v>81319</v>
      </c>
      <c r="U20" s="1"/>
      <c r="V20" s="18">
        <f>V18-$I$4</f>
        <v>108319</v>
      </c>
    </row>
    <row r="21" spans="1:22" x14ac:dyDescent="0.25">
      <c r="A21" t="s">
        <v>26</v>
      </c>
      <c r="B21">
        <f>100*4*12</f>
        <v>4800</v>
      </c>
      <c r="U21" s="1"/>
    </row>
    <row r="22" spans="1:22" x14ac:dyDescent="0.25">
      <c r="U22" s="1"/>
    </row>
    <row r="23" spans="1:22" ht="15.6" x14ac:dyDescent="0.3">
      <c r="A23" s="2" t="s">
        <v>27</v>
      </c>
      <c r="C23" s="3">
        <f>SUM(B24:B27)</f>
        <v>47000</v>
      </c>
      <c r="U23" s="1"/>
    </row>
    <row r="24" spans="1:22" x14ac:dyDescent="0.25">
      <c r="A24" t="s">
        <v>28</v>
      </c>
      <c r="B24">
        <v>20000</v>
      </c>
      <c r="U24" s="1"/>
    </row>
    <row r="25" spans="1:22" x14ac:dyDescent="0.25">
      <c r="A25" t="s">
        <v>29</v>
      </c>
      <c r="B25">
        <v>2000</v>
      </c>
      <c r="U25" s="1"/>
    </row>
    <row r="26" spans="1:22" x14ac:dyDescent="0.25">
      <c r="A26" t="s">
        <v>30</v>
      </c>
      <c r="B26">
        <v>20000</v>
      </c>
      <c r="U26" s="1"/>
    </row>
    <row r="27" spans="1:22" x14ac:dyDescent="0.25">
      <c r="A27" t="s">
        <v>31</v>
      </c>
      <c r="B27">
        <v>5000</v>
      </c>
      <c r="U27" s="1"/>
    </row>
    <row r="28" spans="1:22" x14ac:dyDescent="0.25">
      <c r="U28" s="1"/>
    </row>
    <row r="29" spans="1:22" ht="15.6" x14ac:dyDescent="0.3">
      <c r="A29" s="2" t="s">
        <v>32</v>
      </c>
      <c r="C29" s="3">
        <v>40000</v>
      </c>
      <c r="U29" s="1"/>
    </row>
    <row r="30" spans="1:22" x14ac:dyDescent="0.25">
      <c r="U30" s="1"/>
    </row>
    <row r="31" spans="1:22" x14ac:dyDescent="0.25">
      <c r="A31" t="s">
        <v>33</v>
      </c>
      <c r="B31">
        <f>40000</f>
        <v>40000</v>
      </c>
      <c r="U31" s="1"/>
    </row>
    <row r="32" spans="1:22" x14ac:dyDescent="0.25">
      <c r="U32" s="1"/>
    </row>
    <row r="33" spans="1:21" ht="15.6" x14ac:dyDescent="0.3">
      <c r="A33" s="2" t="s">
        <v>34</v>
      </c>
      <c r="C33" s="3">
        <f>SUM(B34:B36)</f>
        <v>3200</v>
      </c>
      <c r="U33" s="1"/>
    </row>
    <row r="34" spans="1:21" x14ac:dyDescent="0.25">
      <c r="A34" t="s">
        <v>35</v>
      </c>
      <c r="B34">
        <v>700</v>
      </c>
      <c r="U34" s="1"/>
    </row>
    <row r="35" spans="1:21" x14ac:dyDescent="0.25">
      <c r="A35" t="s">
        <v>10</v>
      </c>
      <c r="B35">
        <v>1500</v>
      </c>
      <c r="U35" s="1"/>
    </row>
    <row r="36" spans="1:21" x14ac:dyDescent="0.25">
      <c r="A36" t="s">
        <v>36</v>
      </c>
      <c r="B36">
        <v>1000</v>
      </c>
      <c r="U36" s="1"/>
    </row>
    <row r="37" spans="1:21" x14ac:dyDescent="0.25">
      <c r="U37" s="1"/>
    </row>
    <row r="38" spans="1:21" x14ac:dyDescent="0.25">
      <c r="U38" s="1"/>
    </row>
    <row r="39" spans="1:21" x14ac:dyDescent="0.25">
      <c r="U39" s="1"/>
    </row>
    <row r="40" spans="1:21" x14ac:dyDescent="0.25">
      <c r="U40" s="1"/>
    </row>
    <row r="41" spans="1:21" x14ac:dyDescent="0.25">
      <c r="U41" s="1"/>
    </row>
    <row r="42" spans="1:21" x14ac:dyDescent="0.25">
      <c r="U42" s="1"/>
    </row>
    <row r="43" spans="1:21" x14ac:dyDescent="0.25">
      <c r="U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Õpetaja - R128</dc:creator>
  <cp:lastModifiedBy>Õpetaja - R128</cp:lastModifiedBy>
  <dcterms:created xsi:type="dcterms:W3CDTF">2016-02-28T13:39:09Z</dcterms:created>
  <dcterms:modified xsi:type="dcterms:W3CDTF">2016-02-28T13:40:14Z</dcterms:modified>
</cp:coreProperties>
</file>